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тепло" sheetId="1" r:id="rId1"/>
  </sheets>
  <definedNames>
    <definedName name="_xlnm.Print_Area" localSheetId="0">тепло!$A$1:$C$41</definedName>
  </definedNames>
  <calcPr calcId="125725"/>
</workbook>
</file>

<file path=xl/calcChain.xml><?xml version="1.0" encoding="utf-8"?>
<calcChain xmlns="http://schemas.openxmlformats.org/spreadsheetml/2006/main">
  <c r="B32" i="1"/>
  <c r="B31"/>
  <c r="B30"/>
  <c r="C30" s="1"/>
  <c r="C31"/>
  <c r="C32"/>
  <c r="C25"/>
  <c r="C14"/>
  <c r="C15"/>
  <c r="C16"/>
  <c r="C13"/>
  <c r="C17" s="1"/>
  <c r="C6"/>
  <c r="C8"/>
  <c r="C5"/>
  <c r="B33"/>
  <c r="B24"/>
  <c r="C24" s="1"/>
  <c r="B23"/>
  <c r="C23" s="1"/>
  <c r="B22"/>
  <c r="C22" s="1"/>
  <c r="B21"/>
  <c r="B26" s="1"/>
  <c r="B17"/>
  <c r="B7"/>
  <c r="B9" s="1"/>
  <c r="A2" s="1"/>
  <c r="E11" s="1"/>
  <c r="C21" l="1"/>
  <c r="C26" s="1"/>
  <c r="C7"/>
  <c r="C33"/>
  <c r="C9"/>
</calcChain>
</file>

<file path=xl/sharedStrings.xml><?xml version="1.0" encoding="utf-8"?>
<sst xmlns="http://schemas.openxmlformats.org/spreadsheetml/2006/main" count="45" uniqueCount="25">
  <si>
    <t>50-250</t>
  </si>
  <si>
    <t>251-400</t>
  </si>
  <si>
    <t>401-550</t>
  </si>
  <si>
    <t>551-700</t>
  </si>
  <si>
    <t xml:space="preserve">Итого </t>
  </si>
  <si>
    <t>м</t>
  </si>
  <si>
    <t>протяженность, м</t>
  </si>
  <si>
    <t>Надземная (воздушная) прокладка</t>
  </si>
  <si>
    <t>Подземная прокладка</t>
  </si>
  <si>
    <t>25-50</t>
  </si>
  <si>
    <t>51-250</t>
  </si>
  <si>
    <t>диаметр, мм</t>
  </si>
  <si>
    <t>Всего протяженность тепловых сетей (воздушная+подземная)</t>
  </si>
  <si>
    <t>до 200</t>
  </si>
  <si>
    <t>200-400</t>
  </si>
  <si>
    <t>400-600</t>
  </si>
  <si>
    <t>протяженность, км</t>
  </si>
  <si>
    <t>Разводящие</t>
  </si>
  <si>
    <t>Магистральные</t>
  </si>
  <si>
    <t>по поселку</t>
  </si>
  <si>
    <t>Количество вводов, шт</t>
  </si>
  <si>
    <t>Количество  колодцев (камер), шт</t>
  </si>
  <si>
    <t>Количество задвижек (стальные), шт</t>
  </si>
  <si>
    <t>Количество тепловых насосных станций, шт</t>
  </si>
  <si>
    <r>
      <t xml:space="preserve">Протяженность тепловых сетей </t>
    </r>
    <r>
      <rPr>
        <sz val="14"/>
        <color theme="1"/>
        <rFont val="Times New Roman"/>
        <family val="1"/>
        <charset val="204"/>
      </rPr>
      <t>(в двухтрубном исчеслении)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</si>
</sst>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view="pageBreakPreview" topLeftCell="A25" zoomScale="80" zoomScaleNormal="90" zoomScaleSheetLayoutView="80" workbookViewId="0">
      <selection activeCell="B46" sqref="B46"/>
    </sheetView>
  </sheetViews>
  <sheetFormatPr defaultRowHeight="18.75"/>
  <cols>
    <col min="1" max="1" width="33.42578125" style="1" customWidth="1"/>
    <col min="2" max="2" width="32.5703125" style="1" customWidth="1"/>
    <col min="3" max="3" width="30" style="1" customWidth="1"/>
    <col min="4" max="5" width="25.7109375" style="1" customWidth="1"/>
    <col min="6" max="16384" width="9.140625" style="1"/>
  </cols>
  <sheetData>
    <row r="1" spans="1:6" ht="40.5" customHeight="1">
      <c r="A1" s="11" t="s">
        <v>24</v>
      </c>
      <c r="B1" s="11"/>
      <c r="C1" s="11"/>
      <c r="D1" s="2"/>
    </row>
    <row r="2" spans="1:6" ht="21.75" customHeight="1">
      <c r="A2" s="3">
        <f>B9+B17</f>
        <v>37353</v>
      </c>
      <c r="B2" s="1" t="s">
        <v>5</v>
      </c>
    </row>
    <row r="3" spans="1:6" s="5" customFormat="1" ht="20.25" customHeight="1">
      <c r="A3" s="4" t="s">
        <v>7</v>
      </c>
    </row>
    <row r="4" spans="1:6" s="7" customFormat="1" ht="24" customHeight="1">
      <c r="A4" s="6" t="s">
        <v>11</v>
      </c>
      <c r="B4" s="6" t="s">
        <v>6</v>
      </c>
      <c r="C4" s="6" t="s">
        <v>16</v>
      </c>
    </row>
    <row r="5" spans="1:6" ht="20.100000000000001" customHeight="1">
      <c r="A5" s="8" t="s">
        <v>0</v>
      </c>
      <c r="B5" s="8">
        <v>1091</v>
      </c>
      <c r="C5" s="8">
        <f>B5/1000</f>
        <v>1.091</v>
      </c>
    </row>
    <row r="6" spans="1:6" ht="20.100000000000001" customHeight="1">
      <c r="A6" s="8" t="s">
        <v>1</v>
      </c>
      <c r="B6" s="8">
        <v>831</v>
      </c>
      <c r="C6" s="8">
        <f t="shared" ref="C6:C8" si="0">B6/1000</f>
        <v>0.83099999999999996</v>
      </c>
    </row>
    <row r="7" spans="1:6" ht="20.100000000000001" customHeight="1">
      <c r="A7" s="8" t="s">
        <v>2</v>
      </c>
      <c r="B7" s="8">
        <f>500+4858</f>
        <v>5358</v>
      </c>
      <c r="C7" s="8">
        <f t="shared" si="0"/>
        <v>5.3579999999999997</v>
      </c>
    </row>
    <row r="8" spans="1:6" ht="20.100000000000001" customHeight="1">
      <c r="A8" s="8" t="s">
        <v>3</v>
      </c>
      <c r="B8" s="8">
        <v>500</v>
      </c>
      <c r="C8" s="8">
        <f t="shared" si="0"/>
        <v>0.5</v>
      </c>
    </row>
    <row r="9" spans="1:6" s="3" customFormat="1" ht="20.100000000000001" customHeight="1">
      <c r="A9" s="9" t="s">
        <v>4</v>
      </c>
      <c r="B9" s="9">
        <f>SUM(B5:B8)</f>
        <v>7780</v>
      </c>
      <c r="C9" s="9">
        <f>SUM(C5:C8)</f>
        <v>7.7799999999999994</v>
      </c>
    </row>
    <row r="10" spans="1:6" ht="13.5" customHeight="1"/>
    <row r="11" spans="1:6" ht="31.5" customHeight="1">
      <c r="A11" s="4" t="s">
        <v>8</v>
      </c>
      <c r="B11" s="5"/>
      <c r="E11" s="1">
        <f>A2-B7-B8</f>
        <v>31495</v>
      </c>
      <c r="F11" s="1" t="s">
        <v>19</v>
      </c>
    </row>
    <row r="12" spans="1:6" ht="20.100000000000001" customHeight="1">
      <c r="A12" s="6" t="s">
        <v>11</v>
      </c>
      <c r="B12" s="6" t="s">
        <v>6</v>
      </c>
      <c r="C12" s="6" t="s">
        <v>16</v>
      </c>
    </row>
    <row r="13" spans="1:6" ht="20.100000000000001" customHeight="1">
      <c r="A13" s="8" t="s">
        <v>0</v>
      </c>
      <c r="B13" s="8">
        <v>25350</v>
      </c>
      <c r="C13" s="8">
        <f>B13/1000</f>
        <v>25.35</v>
      </c>
    </row>
    <row r="14" spans="1:6" ht="20.100000000000001" customHeight="1">
      <c r="A14" s="8" t="s">
        <v>1</v>
      </c>
      <c r="B14" s="8">
        <v>4159</v>
      </c>
      <c r="C14" s="8">
        <f t="shared" ref="C14:C16" si="1">B14/1000</f>
        <v>4.1589999999999998</v>
      </c>
    </row>
    <row r="15" spans="1:6" ht="20.100000000000001" customHeight="1">
      <c r="A15" s="8" t="s">
        <v>2</v>
      </c>
      <c r="B15" s="8">
        <v>64</v>
      </c>
      <c r="C15" s="8">
        <f t="shared" si="1"/>
        <v>6.4000000000000001E-2</v>
      </c>
    </row>
    <row r="16" spans="1:6" ht="20.100000000000001" customHeight="1">
      <c r="A16" s="8" t="s">
        <v>3</v>
      </c>
      <c r="B16" s="8">
        <v>0</v>
      </c>
      <c r="C16" s="8">
        <f t="shared" si="1"/>
        <v>0</v>
      </c>
    </row>
    <row r="17" spans="1:3" ht="20.100000000000001" customHeight="1">
      <c r="A17" s="9" t="s">
        <v>4</v>
      </c>
      <c r="B17" s="9">
        <f>SUM(B13:B16)</f>
        <v>29573</v>
      </c>
      <c r="C17" s="9">
        <f>SUM(C13:C16)</f>
        <v>29.573</v>
      </c>
    </row>
    <row r="18" spans="1:3" ht="20.25" customHeight="1"/>
    <row r="19" spans="1:3" s="3" customFormat="1" ht="36.75" customHeight="1">
      <c r="A19" s="12" t="s">
        <v>12</v>
      </c>
      <c r="B19" s="12"/>
    </row>
    <row r="20" spans="1:3" ht="20.100000000000001" customHeight="1">
      <c r="A20" s="6" t="s">
        <v>11</v>
      </c>
      <c r="B20" s="6" t="s">
        <v>6</v>
      </c>
      <c r="C20" s="6" t="s">
        <v>16</v>
      </c>
    </row>
    <row r="21" spans="1:3" ht="20.100000000000001" customHeight="1">
      <c r="A21" s="8" t="s">
        <v>9</v>
      </c>
      <c r="B21" s="8">
        <f>1382+1473+1095</f>
        <v>3950</v>
      </c>
      <c r="C21" s="8">
        <f>B21/1000</f>
        <v>3.95</v>
      </c>
    </row>
    <row r="22" spans="1:3" ht="20.100000000000001" customHeight="1">
      <c r="A22" s="8" t="s">
        <v>10</v>
      </c>
      <c r="B22" s="8">
        <f>1404+4855+2617+3827+2846+2320+3193+244+596+277+45+267</f>
        <v>22491</v>
      </c>
      <c r="C22" s="8">
        <f t="shared" ref="C22:C25" si="2">B22/1000</f>
        <v>22.491</v>
      </c>
    </row>
    <row r="23" spans="1:3" ht="20.100000000000001" customHeight="1">
      <c r="A23" s="8" t="s">
        <v>1</v>
      </c>
      <c r="B23" s="8">
        <f>1690+2807+493</f>
        <v>4990</v>
      </c>
      <c r="C23" s="8">
        <f t="shared" si="2"/>
        <v>4.99</v>
      </c>
    </row>
    <row r="24" spans="1:3" ht="20.100000000000001" customHeight="1">
      <c r="A24" s="8" t="s">
        <v>2</v>
      </c>
      <c r="B24" s="8">
        <f>64+500+4858</f>
        <v>5422</v>
      </c>
      <c r="C24" s="8">
        <f t="shared" si="2"/>
        <v>5.4219999999999997</v>
      </c>
    </row>
    <row r="25" spans="1:3" ht="20.100000000000001" customHeight="1">
      <c r="A25" s="8" t="s">
        <v>3</v>
      </c>
      <c r="B25" s="8">
        <v>500</v>
      </c>
      <c r="C25" s="8">
        <f t="shared" si="2"/>
        <v>0.5</v>
      </c>
    </row>
    <row r="26" spans="1:3" ht="20.100000000000001" customHeight="1">
      <c r="A26" s="9" t="s">
        <v>4</v>
      </c>
      <c r="B26" s="9">
        <f>SUM(B21:B25)</f>
        <v>37353</v>
      </c>
      <c r="C26" s="9">
        <f>SUM(C21:C25)</f>
        <v>37.352999999999994</v>
      </c>
    </row>
    <row r="28" spans="1:3" ht="33" customHeight="1">
      <c r="A28" s="12" t="s">
        <v>12</v>
      </c>
      <c r="B28" s="12"/>
    </row>
    <row r="29" spans="1:3" ht="20.100000000000001" customHeight="1">
      <c r="A29" s="6" t="s">
        <v>11</v>
      </c>
      <c r="B29" s="6" t="s">
        <v>6</v>
      </c>
      <c r="C29" s="6" t="s">
        <v>16</v>
      </c>
    </row>
    <row r="30" spans="1:3" ht="20.100000000000001" customHeight="1">
      <c r="A30" s="8" t="s">
        <v>13</v>
      </c>
      <c r="B30" s="8">
        <f>4855+2617+3827+2846+2320+3193+1382+1473+1095+596+277+45+267</f>
        <v>24793</v>
      </c>
      <c r="C30" s="8">
        <f>B30/1000</f>
        <v>24.792999999999999</v>
      </c>
    </row>
    <row r="31" spans="1:3" ht="20.100000000000001" customHeight="1">
      <c r="A31" s="8" t="s">
        <v>14</v>
      </c>
      <c r="B31" s="8">
        <f>1690+2807+1404+493+244</f>
        <v>6638</v>
      </c>
      <c r="C31" s="8">
        <f t="shared" ref="C31:C32" si="3">B31/1000</f>
        <v>6.6379999999999999</v>
      </c>
    </row>
    <row r="32" spans="1:3" ht="20.100000000000001" customHeight="1">
      <c r="A32" s="8" t="s">
        <v>15</v>
      </c>
      <c r="B32" s="8">
        <f>64+500+500+4858</f>
        <v>5922</v>
      </c>
      <c r="C32" s="8">
        <f t="shared" si="3"/>
        <v>5.9219999999999997</v>
      </c>
    </row>
    <row r="33" spans="1:3" ht="20.100000000000001" customHeight="1">
      <c r="A33" s="9" t="s">
        <v>4</v>
      </c>
      <c r="B33" s="9">
        <f>SUM(B30:B32)</f>
        <v>37353</v>
      </c>
      <c r="C33" s="9">
        <f>SUM(C30:C32)</f>
        <v>37.352999999999994</v>
      </c>
    </row>
    <row r="35" spans="1:3" s="3" customFormat="1">
      <c r="A35" s="3" t="s">
        <v>17</v>
      </c>
      <c r="B35" s="3">
        <v>24746</v>
      </c>
    </row>
    <row r="36" spans="1:3" s="3" customFormat="1">
      <c r="A36" s="3" t="s">
        <v>18</v>
      </c>
      <c r="B36" s="3">
        <v>12607</v>
      </c>
    </row>
    <row r="38" spans="1:3">
      <c r="A38" s="10" t="s">
        <v>20</v>
      </c>
      <c r="B38" s="10"/>
      <c r="C38" s="8">
        <v>192</v>
      </c>
    </row>
    <row r="39" spans="1:3">
      <c r="A39" s="10" t="s">
        <v>21</v>
      </c>
      <c r="B39" s="10"/>
      <c r="C39" s="8">
        <v>303</v>
      </c>
    </row>
    <row r="40" spans="1:3">
      <c r="A40" s="10" t="s">
        <v>22</v>
      </c>
      <c r="B40" s="10"/>
      <c r="C40" s="8">
        <v>1071</v>
      </c>
    </row>
    <row r="41" spans="1:3">
      <c r="A41" s="10" t="s">
        <v>23</v>
      </c>
      <c r="B41" s="10"/>
      <c r="C41" s="8">
        <v>3</v>
      </c>
    </row>
  </sheetData>
  <mergeCells count="7">
    <mergeCell ref="A40:B40"/>
    <mergeCell ref="A41:B41"/>
    <mergeCell ref="A1:C1"/>
    <mergeCell ref="A19:B19"/>
    <mergeCell ref="A28:B28"/>
    <mergeCell ref="A38:B38"/>
    <mergeCell ref="A39:B39"/>
  </mergeCells>
  <pageMargins left="0.70866141732283472" right="0.31496062992125984" top="0.35433070866141736" bottom="0.35433070866141736" header="0" footer="0"/>
  <pageSetup paperSize="9" scale="94" orientation="portrait" horizontalDpi="180" verticalDpi="180" r:id="rId1"/>
  <rowBreaks count="1" manualBreakCount="1">
    <brk id="4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тепло</vt:lpstr>
      <vt:lpstr>тепло!Область_печати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2018-05-21T03:56:07Z</dcterms:modified>
</cp:coreProperties>
</file>